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Лист1!$A$1:$F$99</definedName>
  </definedNames>
  <calcPr calcId="125725"/>
</workbook>
</file>

<file path=xl/calcChain.xml><?xml version="1.0" encoding="utf-8"?>
<calcChain xmlns="http://schemas.openxmlformats.org/spreadsheetml/2006/main">
  <c r="C94" i="1"/>
  <c r="C88"/>
  <c r="F94"/>
  <c r="E94"/>
  <c r="F64"/>
  <c r="E64"/>
  <c r="C64"/>
  <c r="C61"/>
  <c r="C60"/>
  <c r="C11"/>
  <c r="C93"/>
  <c r="F81"/>
  <c r="E81"/>
  <c r="C81"/>
  <c r="E93"/>
  <c r="C72"/>
  <c r="D34"/>
  <c r="E34"/>
  <c r="F34"/>
  <c r="E20"/>
  <c r="F20"/>
  <c r="F76"/>
  <c r="F62"/>
  <c r="F61"/>
  <c r="F60"/>
  <c r="F11"/>
  <c r="D62"/>
  <c r="D64"/>
  <c r="D76"/>
  <c r="D94"/>
  <c r="D61"/>
  <c r="D60"/>
  <c r="E76"/>
  <c r="E62"/>
  <c r="E61"/>
  <c r="E60"/>
  <c r="E11"/>
  <c r="C76"/>
  <c r="C62"/>
  <c r="C34"/>
  <c r="C48"/>
  <c r="F15"/>
  <c r="F14"/>
  <c r="F13"/>
  <c r="F25"/>
  <c r="F30"/>
  <c r="F40"/>
  <c r="F39"/>
  <c r="F33"/>
  <c r="F44"/>
  <c r="F48"/>
  <c r="E15"/>
  <c r="E14"/>
  <c r="E13"/>
  <c r="C15"/>
  <c r="C14"/>
  <c r="C13"/>
  <c r="C12"/>
  <c r="D15"/>
  <c r="D13"/>
  <c r="D25"/>
  <c r="D30"/>
  <c r="D20"/>
  <c r="D40"/>
  <c r="D39"/>
  <c r="D33"/>
  <c r="D44"/>
  <c r="D48"/>
  <c r="E48"/>
  <c r="E40"/>
  <c r="E39"/>
  <c r="E33"/>
  <c r="E44"/>
  <c r="E25"/>
  <c r="E30"/>
  <c r="C25"/>
  <c r="C30"/>
  <c r="C20"/>
  <c r="D21"/>
  <c r="E21"/>
  <c r="F21"/>
  <c r="C21"/>
  <c r="C40"/>
  <c r="C39"/>
  <c r="C44"/>
  <c r="C33"/>
  <c r="F12"/>
  <c r="D12"/>
  <c r="D11"/>
  <c r="E12"/>
</calcChain>
</file>

<file path=xl/sharedStrings.xml><?xml version="1.0" encoding="utf-8"?>
<sst xmlns="http://schemas.openxmlformats.org/spreadsheetml/2006/main" count="187" uniqueCount="185">
  <si>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</si>
  <si>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</si>
  <si>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</si>
  <si>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</si>
  <si>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</si>
  <si>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Наименование</t>
  </si>
  <si>
    <t>Код бюджетной классификации</t>
  </si>
  <si>
    <t>ДОХОДЫ, ВСЕГО</t>
  </si>
  <si>
    <t>Налоговые и неналоговые доходы</t>
  </si>
  <si>
    <t>10000000000000000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</si>
  <si>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</si>
  <si>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</si>
  <si>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</si>
  <si>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</si>
  <si>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</si>
  <si>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 xml:space="preserve">              района "О бюджете Пестовского муниципального</t>
  </si>
  <si>
    <t xml:space="preserve">              к Решению Думы Пестовского муниципального</t>
  </si>
  <si>
    <t xml:space="preserve">              Приложение 1</t>
  </si>
  <si>
    <t xml:space="preserve">                                                                                                                                                                     (тыс.руб.)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</si>
  <si>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</si>
  <si>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Субвенции бюджетам муниципальных районов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</si>
  <si>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</si>
  <si>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Субвенции бюджетам муниципальных районов на единовременную выплату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</si>
  <si>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Субвенции бюджетам муниципальных районов на организацию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</si>
  <si>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Субвенции бюджетам муниципальных районов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на территории Новгородской области в соответствие с ветеринарно-санитарными правилами сбора, утилизации и уничтожения биологических отходов, а также содержания скотомогильников на территории Новгородской области в соответствии с ветеринарно-санитарными правилами сбора, утилизации и уничтожения биологических отходов</t>
  </si>
  <si>
    <t>2019 год</t>
  </si>
  <si>
    <t xml:space="preserve">Субсидии бюджетам муниципальных районов на формирование муниципальных дорожных фондов </t>
  </si>
  <si>
    <t>Субсидии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</t>
  </si>
  <si>
    <t>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</si>
  <si>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</si>
  <si>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</si>
  <si>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</si>
  <si>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</si>
  <si>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</si>
  <si>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</si>
  <si>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</si>
  <si>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</si>
  <si>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</si>
  <si>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</si>
  <si>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</si>
  <si>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</si>
  <si>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</si>
  <si>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</si>
  <si>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</si>
  <si>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</si>
  <si>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</si>
  <si>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</si>
  <si>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</si>
  <si>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</si>
  <si>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</si>
  <si>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за пользование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</si>
  <si>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</si>
  <si>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</si>
  <si>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</si>
  <si>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</si>
  <si>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</si>
  <si>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</si>
  <si>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</si>
  <si>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</si>
  <si>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118, 119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</si>
  <si>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</si>
  <si>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</si>
  <si>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</si>
  <si>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</si>
  <si>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</si>
  <si>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</si>
  <si>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</si>
  <si>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</si>
  <si>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</si>
  <si>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</si>
  <si>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</si>
  <si>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</si>
  <si>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</si>
  <si>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</si>
  <si>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</si>
  <si>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</si>
  <si>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10302230010000110</t>
  </si>
  <si>
    <t>10302240010000110</t>
  </si>
  <si>
    <t>10302250010000110</t>
  </si>
  <si>
    <t>10500000000000000</t>
  </si>
  <si>
    <t>10502000020000110</t>
  </si>
  <si>
    <t>10503010010000110</t>
  </si>
  <si>
    <t>10504020020000110</t>
  </si>
  <si>
    <t>10800000000000000</t>
  </si>
  <si>
    <t>10803010010000110</t>
  </si>
  <si>
    <t>11100000000000000</t>
  </si>
  <si>
    <t>11105013130000120</t>
  </si>
  <si>
    <t>11105075050000120</t>
  </si>
  <si>
    <t>11200000000000000</t>
  </si>
  <si>
    <t>11201000010000120</t>
  </si>
  <si>
    <t>11201010010000120</t>
  </si>
  <si>
    <t>11201030010000120</t>
  </si>
  <si>
    <t>11201040010000120</t>
  </si>
  <si>
    <t>11400000000000000</t>
  </si>
  <si>
    <t>11402053050000410</t>
  </si>
  <si>
    <t>11406013130000430</t>
  </si>
  <si>
    <t>11600000000000000</t>
  </si>
  <si>
    <t>11603010016000140</t>
  </si>
  <si>
    <t>11603030016000140</t>
  </si>
  <si>
    <t>11606000016000140</t>
  </si>
  <si>
    <t>11608010016000140</t>
  </si>
  <si>
    <t>11621050056000140</t>
  </si>
  <si>
    <t>11625060016000140</t>
  </si>
  <si>
    <t>11628000016000140</t>
  </si>
  <si>
    <t>11643000016000140</t>
  </si>
  <si>
    <t>11690050056000140</t>
  </si>
  <si>
    <t>Денежные взыскания (штрафы) за правонарушения в области дорожного движения</t>
  </si>
  <si>
    <t>11630030016000140</t>
  </si>
  <si>
    <t>Субвенции бюджетам муниципальных районов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</si>
  <si>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10807150010000110</t>
  </si>
  <si>
    <t>Государственная пошлина за выдачу разрешения на установку рекламной конструкции</t>
  </si>
  <si>
    <t>Налог, взимаемый в связи с применением упрощенной системы налогообложения</t>
  </si>
  <si>
    <t>10501000000000110</t>
  </si>
  <si>
    <t>2020 год</t>
  </si>
  <si>
    <t>Субвенции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</si>
  <si>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содержание штатных единиц, осуществляющих отдельные государственные полномочия области</t>
  </si>
  <si>
    <t xml:space="preserve">Субвенции бюджетам муниципальных районов на ежемесячное денежное вознаграждение за классное руководство в муниципальных образовательных организациях </t>
  </si>
  <si>
    <t>Субвенции бюджетам муниципальных районов на осуществление отдельных государственных полномочий по оказанию мер социальной поддержки обучающимся муниципальных образовательных организаций</t>
  </si>
  <si>
    <t>Субвенции бюджетам муниципальных районов для финансового обеспечения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</si>
  <si>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Субсидии бюджетам муниципальных районов на приобретение или изготовление бланков документов об образовании и (или) о квалификации муниципальными образовательными организациями </t>
  </si>
  <si>
    <t>Субвенции бюджетам муниципальных районов на компенсацию части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</si>
  <si>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Субвенции бюджетам муниципальных районов на осуществление отдельных государственных полномочий в сфере государственной регистрации актов гражданского состояния</t>
  </si>
  <si>
    <t>Субсидии бюджетам муниципальных районов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</si>
  <si>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</si>
  <si>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</si>
  <si>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</si>
  <si>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</si>
  <si>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 xml:space="preserve">              района на 2019 год и на плановый период 2020 и 2021 годов"</t>
  </si>
  <si>
    <t>на 2019 год и на плановый период 2020 и 2021 годов</t>
  </si>
  <si>
    <t>2021 год</t>
  </si>
  <si>
    <t>Субвенции бюджетам муниципальных районов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</si>
  <si>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Прочие неналоговые доходы бюджетов муниципальных районов</t>
  </si>
  <si>
    <t>11705050050000180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</si>
  <si>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</si>
  <si>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</si>
  <si>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</si>
  <si>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</si>
  <si>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Прогнозируемые поступления доходов в  бюджет Пестовского муниципального района </t>
  </si>
  <si>
    <t>20215000000000150</t>
  </si>
  <si>
    <t>20215001050000150</t>
  </si>
  <si>
    <t>20220000000000150</t>
  </si>
  <si>
    <t>20229999057151150</t>
  </si>
  <si>
    <t>20229999057208150</t>
  </si>
  <si>
    <t>20229999057212150</t>
  </si>
  <si>
    <t>20229999057230150</t>
  </si>
  <si>
    <t>20230000000000150</t>
  </si>
  <si>
    <t>20230021050000150</t>
  </si>
  <si>
    <t>20230024057004150</t>
  </si>
  <si>
    <t>20230024057006150</t>
  </si>
  <si>
    <t>20230024057010150</t>
  </si>
  <si>
    <t>20230024057028150</t>
  </si>
  <si>
    <t>20230024057050150</t>
  </si>
  <si>
    <t>20230024057057150</t>
  </si>
  <si>
    <t>20230024057060150</t>
  </si>
  <si>
    <t>20230024057065150</t>
  </si>
  <si>
    <t>20230024057071150</t>
  </si>
  <si>
    <t>20230024057072150</t>
  </si>
  <si>
    <t>20230027050000150</t>
  </si>
  <si>
    <t>20230029050000150</t>
  </si>
  <si>
    <t>20235082050000150</t>
  </si>
  <si>
    <t>20235118050000150</t>
  </si>
  <si>
    <t>20235120050000150</t>
  </si>
  <si>
    <t>20235930050000150</t>
  </si>
  <si>
    <t>20240014050000150</t>
  </si>
  <si>
    <t>20240000000000150</t>
  </si>
  <si>
    <t>20225497050000150</t>
  </si>
  <si>
    <t>Субсидии бюджетам муниципальных районов на реализацию мероприятий по обеспечению жильем молодых семей</t>
  </si>
  <si>
    <t>20225210050000150</t>
  </si>
  <si>
    <t>Субсидии бюджетам муниципальных районов на внедрение целевой модели цифровой образовательной среды вобщеобразовательных организациях на 2019 год</t>
  </si>
  <si>
    <t>20249999057614150</t>
  </si>
  <si>
    <t>Иные межбюджетные трансферты, передаваемые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</t>
  </si>
  <si>
    <t>20249999057138150</t>
  </si>
  <si>
    <t>Иные межбюджетные трансферты, передаваемые бюджетам муниципальных районов 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на 2019 год</t>
  </si>
  <si>
    <t>20225229050000150</t>
  </si>
  <si>
    <t>Субсидии бюджетам муниципальных районов на поддержку отрасли культуры на 2019 год (лучшие муниципальные учреждения культуры,находящиеся на территории сельских поселений)</t>
  </si>
  <si>
    <t>Субсидии бюджетам муниципальных районов на поддержку отрасли культуры на 2019 год(подключение библиотек к информационно-телекоммуникационной сети "Интернет"</t>
  </si>
  <si>
    <t>20225519050000150</t>
  </si>
  <si>
    <t>20249999057134150</t>
  </si>
  <si>
    <t xml:space="preserve">Иные межбюджетные трансферты бюджетам муниципальных районов на организацию дополнительного профессионального образования и участия в семинарах служащих, муниципальных служащих Новгородской области </t>
  </si>
  <si>
    <t>Субсидии бюджетам муниципальных районов на 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населенных пунктах с числом жителей до 50 тыс. человек на 2019 год</t>
  </si>
  <si>
    <t>Иные межбюджетные трансферты бюджетам муниципальных районов области на создание виртуальных концертных залов на 2019 год</t>
  </si>
  <si>
    <t>20245453050000150</t>
  </si>
  <si>
    <t>Субсидии бюджетам муниципальных районов на реализацию мероприятий по приобретению спортивного оборудования и инвентаря для приведения организаций спортивной подготовки в нормативное состояние на 2019 год</t>
  </si>
  <si>
    <t>Субсидии бюджетам муниципальных районов на поддержку отрасли культуры на 2019 год ( комплектование книжных фондов муниципальных общедоступных библиотек муниципальных образований)</t>
  </si>
  <si>
    <t>20225467050000150</t>
  </si>
</sst>
</file>

<file path=xl/styles.xml><?xml version="1.0" encoding="utf-8"?>
<styleSheet xmlns="http://schemas.openxmlformats.org/spreadsheetml/2006/main">
  <numFmts count="4">
    <numFmt numFmtId="171" formatCode="_-* #,##0.00_р_._-;\-* #,##0.00_р_._-;_-* &quot;-&quot;??_р_._-;_-@_-"/>
    <numFmt numFmtId="173" formatCode="#,##0.0"/>
    <numFmt numFmtId="174" formatCode="0.0"/>
    <numFmt numFmtId="182" formatCode="#,##0.00000"/>
  </numFmts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8"/>
      <color indexed="8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9" fontId="10" fillId="0" borderId="1">
      <alignment horizontal="left" vertical="top" wrapText="1"/>
    </xf>
    <xf numFmtId="0" fontId="9" fillId="0" borderId="0"/>
    <xf numFmtId="171" fontId="1" fillId="0" borderId="0" applyFont="0" applyFill="0" applyBorder="0" applyAlignment="0" applyProtection="0"/>
  </cellStyleXfs>
  <cellXfs count="55">
    <xf numFmtId="0" fontId="0" fillId="0" borderId="0" xfId="0"/>
    <xf numFmtId="49" fontId="3" fillId="2" borderId="2" xfId="0" applyNumberFormat="1" applyFont="1" applyFill="1" applyBorder="1" applyAlignment="1" applyProtection="1">
      <alignment horizontal="center" wrapText="1"/>
    </xf>
    <xf numFmtId="0" fontId="6" fillId="2" borderId="2" xfId="0" quotePrefix="1" applyNumberFormat="1" applyFont="1" applyFill="1" applyBorder="1" applyAlignment="1" applyProtection="1">
      <alignment horizontal="left" wrapText="1"/>
    </xf>
    <xf numFmtId="174" fontId="8" fillId="0" borderId="2" xfId="0" applyNumberFormat="1" applyFont="1" applyBorder="1" applyAlignment="1">
      <alignment horizontal="center"/>
    </xf>
    <xf numFmtId="173" fontId="3" fillId="2" borderId="2" xfId="0" applyNumberFormat="1" applyFont="1" applyFill="1" applyBorder="1" applyAlignment="1" applyProtection="1">
      <alignment horizontal="center" wrapText="1"/>
    </xf>
    <xf numFmtId="173" fontId="3" fillId="0" borderId="2" xfId="0" applyNumberFormat="1" applyFont="1" applyFill="1" applyBorder="1" applyAlignment="1" applyProtection="1">
      <alignment horizontal="center" wrapText="1"/>
    </xf>
    <xf numFmtId="0" fontId="3" fillId="2" borderId="2" xfId="0" applyNumberFormat="1" applyFont="1" applyFill="1" applyBorder="1" applyAlignment="1" applyProtection="1">
      <alignment horizontal="left" wrapText="1"/>
    </xf>
    <xf numFmtId="49" fontId="6" fillId="2" borderId="2" xfId="0" applyNumberFormat="1" applyFont="1" applyFill="1" applyBorder="1" applyAlignment="1" applyProtection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Border="1"/>
    <xf numFmtId="49" fontId="4" fillId="2" borderId="2" xfId="0" applyNumberFormat="1" applyFont="1" applyFill="1" applyBorder="1" applyAlignment="1" applyProtection="1">
      <alignment horizontal="left" wrapText="1"/>
    </xf>
    <xf numFmtId="1" fontId="4" fillId="2" borderId="2" xfId="0" quotePrefix="1" applyNumberFormat="1" applyFont="1" applyFill="1" applyBorder="1" applyAlignment="1" applyProtection="1">
      <alignment horizontal="center"/>
    </xf>
    <xf numFmtId="182" fontId="4" fillId="2" borderId="2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left" wrapText="1"/>
    </xf>
    <xf numFmtId="49" fontId="4" fillId="2" borderId="2" xfId="0" applyNumberFormat="1" applyFont="1" applyFill="1" applyBorder="1" applyAlignment="1" applyProtection="1">
      <alignment horizontal="center" wrapText="1"/>
    </xf>
    <xf numFmtId="173" fontId="4" fillId="2" borderId="2" xfId="0" applyNumberFormat="1" applyFont="1" applyFill="1" applyBorder="1" applyAlignment="1" applyProtection="1">
      <alignment horizontal="center" wrapText="1"/>
    </xf>
    <xf numFmtId="49" fontId="4" fillId="2" borderId="2" xfId="0" quotePrefix="1" applyNumberFormat="1" applyFont="1" applyFill="1" applyBorder="1" applyAlignment="1" applyProtection="1">
      <alignment horizontal="center" wrapText="1"/>
    </xf>
    <xf numFmtId="0" fontId="4" fillId="2" borderId="2" xfId="0" quotePrefix="1" applyNumberFormat="1" applyFont="1" applyFill="1" applyBorder="1" applyAlignment="1" applyProtection="1">
      <alignment horizontal="left" wrapText="1"/>
    </xf>
    <xf numFmtId="0" fontId="3" fillId="0" borderId="2" xfId="0" quotePrefix="1" applyNumberFormat="1" applyFont="1" applyFill="1" applyBorder="1" applyAlignment="1" applyProtection="1">
      <alignment horizontal="left" wrapText="1"/>
    </xf>
    <xf numFmtId="49" fontId="5" fillId="2" borderId="2" xfId="0" applyNumberFormat="1" applyFont="1" applyFill="1" applyBorder="1" applyAlignment="1" applyProtection="1">
      <alignment horizontal="center" wrapText="1"/>
    </xf>
    <xf numFmtId="173" fontId="5" fillId="2" borderId="2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3" fillId="2" borderId="2" xfId="0" quotePrefix="1" applyNumberFormat="1" applyFont="1" applyFill="1" applyBorder="1" applyAlignment="1" applyProtection="1">
      <alignment horizontal="left" wrapText="1"/>
    </xf>
    <xf numFmtId="0" fontId="6" fillId="2" borderId="2" xfId="0" applyNumberFormat="1" applyFont="1" applyFill="1" applyBorder="1" applyAlignment="1" applyProtection="1">
      <alignment horizontal="left" wrapText="1"/>
    </xf>
    <xf numFmtId="173" fontId="6" fillId="2" borderId="2" xfId="0" applyNumberFormat="1" applyFont="1" applyFill="1" applyBorder="1" applyAlignment="1" applyProtection="1">
      <alignment horizontal="center" wrapText="1"/>
    </xf>
    <xf numFmtId="0" fontId="3" fillId="0" borderId="2" xfId="2" applyNumberFormat="1" applyFont="1" applyFill="1" applyBorder="1" applyAlignment="1" applyProtection="1">
      <alignment horizontal="left" vertical="top" wrapText="1"/>
    </xf>
    <xf numFmtId="173" fontId="6" fillId="0" borderId="2" xfId="0" applyNumberFormat="1" applyFont="1" applyFill="1" applyBorder="1" applyAlignment="1" applyProtection="1">
      <alignment horizontal="center" wrapText="1"/>
    </xf>
    <xf numFmtId="173" fontId="4" fillId="2" borderId="2" xfId="0" applyNumberFormat="1" applyFont="1" applyFill="1" applyBorder="1" applyAlignment="1" applyProtection="1">
      <alignment horizontal="center"/>
    </xf>
    <xf numFmtId="4" fontId="3" fillId="0" borderId="2" xfId="0" applyNumberFormat="1" applyFont="1" applyFill="1" applyBorder="1" applyAlignment="1" applyProtection="1">
      <alignment horizontal="center" wrapText="1"/>
    </xf>
    <xf numFmtId="0" fontId="3" fillId="3" borderId="2" xfId="0" applyNumberFormat="1" applyFont="1" applyFill="1" applyBorder="1" applyAlignment="1" applyProtection="1">
      <alignment horizontal="left" wrapText="1"/>
    </xf>
    <xf numFmtId="49" fontId="3" fillId="3" borderId="2" xfId="0" applyNumberFormat="1" applyFont="1" applyFill="1" applyBorder="1" applyAlignment="1" applyProtection="1">
      <alignment horizontal="center" wrapText="1"/>
    </xf>
    <xf numFmtId="4" fontId="3" fillId="3" borderId="2" xfId="0" applyNumberFormat="1" applyFont="1" applyFill="1" applyBorder="1" applyAlignment="1" applyProtection="1">
      <alignment horizontal="center" wrapText="1"/>
    </xf>
    <xf numFmtId="173" fontId="6" fillId="3" borderId="2" xfId="0" applyNumberFormat="1" applyFont="1" applyFill="1" applyBorder="1" applyAlignment="1" applyProtection="1">
      <alignment horizontal="center" wrapText="1"/>
    </xf>
    <xf numFmtId="173" fontId="3" fillId="3" borderId="2" xfId="0" applyNumberFormat="1" applyFont="1" applyFill="1" applyBorder="1" applyAlignment="1" applyProtection="1">
      <alignment horizontal="center" wrapText="1"/>
    </xf>
    <xf numFmtId="173" fontId="5" fillId="3" borderId="2" xfId="0" applyNumberFormat="1" applyFont="1" applyFill="1" applyBorder="1" applyAlignment="1" applyProtection="1">
      <alignment horizontal="center" wrapText="1"/>
    </xf>
    <xf numFmtId="0" fontId="0" fillId="3" borderId="2" xfId="0" applyFill="1" applyBorder="1"/>
    <xf numFmtId="174" fontId="8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6" fillId="3" borderId="2" xfId="0" quotePrefix="1" applyNumberFormat="1" applyFont="1" applyFill="1" applyBorder="1" applyAlignment="1" applyProtection="1">
      <alignment horizontal="left" wrapText="1"/>
    </xf>
    <xf numFmtId="49" fontId="6" fillId="3" borderId="2" xfId="0" applyNumberFormat="1" applyFont="1" applyFill="1" applyBorder="1" applyAlignment="1" applyProtection="1">
      <alignment horizontal="center" wrapText="1"/>
    </xf>
    <xf numFmtId="173" fontId="4" fillId="3" borderId="2" xfId="0" applyNumberFormat="1" applyFont="1" applyFill="1" applyBorder="1" applyAlignment="1" applyProtection="1">
      <alignment horizontal="center" wrapText="1"/>
    </xf>
    <xf numFmtId="17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5" fillId="3" borderId="2" xfId="0" applyNumberFormat="1" applyFont="1" applyFill="1" applyBorder="1" applyAlignment="1" applyProtection="1">
      <alignment horizontal="center" wrapText="1"/>
    </xf>
    <xf numFmtId="0" fontId="3" fillId="3" borderId="2" xfId="0" quotePrefix="1" applyNumberFormat="1" applyFont="1" applyFill="1" applyBorder="1" applyAlignment="1" applyProtection="1">
      <alignment horizontal="left" wrapText="1"/>
    </xf>
    <xf numFmtId="173" fontId="0" fillId="3" borderId="2" xfId="0" applyNumberFormat="1" applyFill="1" applyBorder="1"/>
    <xf numFmtId="173" fontId="3" fillId="3" borderId="2" xfId="0" applyNumberFormat="1" applyFont="1" applyFill="1" applyBorder="1" applyAlignment="1">
      <alignment horizontal="center"/>
    </xf>
    <xf numFmtId="49" fontId="3" fillId="3" borderId="2" xfId="3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NumberFormat="1" applyFont="1" applyFill="1" applyBorder="1" applyAlignment="1" applyProtection="1">
      <alignment horizontal="right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quotePrefix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4">
    <cellStyle name="xl30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view="pageBreakPreview" zoomScaleNormal="100" zoomScaleSheetLayoutView="100" workbookViewId="0">
      <selection activeCell="B67" sqref="B67"/>
    </sheetView>
  </sheetViews>
  <sheetFormatPr defaultRowHeight="12.75"/>
  <cols>
    <col min="1" max="1" width="64.28515625" customWidth="1"/>
    <col min="2" max="2" width="24.28515625" customWidth="1"/>
    <col min="3" max="3" width="17.5703125" customWidth="1"/>
    <col min="4" max="4" width="9.140625" hidden="1" customWidth="1"/>
    <col min="5" max="5" width="15.28515625" customWidth="1"/>
    <col min="6" max="6" width="14.7109375" customWidth="1"/>
  </cols>
  <sheetData>
    <row r="1" spans="1:6">
      <c r="A1" s="50" t="s">
        <v>17</v>
      </c>
      <c r="B1" s="50"/>
      <c r="C1" s="50"/>
      <c r="D1" s="50"/>
      <c r="E1" s="50"/>
      <c r="F1" s="50"/>
    </row>
    <row r="2" spans="1:6">
      <c r="A2" s="50" t="s">
        <v>16</v>
      </c>
      <c r="B2" s="50"/>
      <c r="C2" s="50"/>
      <c r="D2" s="50"/>
      <c r="E2" s="50"/>
      <c r="F2" s="50"/>
    </row>
    <row r="3" spans="1:6">
      <c r="A3" s="50" t="s">
        <v>15</v>
      </c>
      <c r="B3" s="50"/>
      <c r="C3" s="50"/>
      <c r="D3" s="50"/>
      <c r="E3" s="50"/>
      <c r="F3" s="50"/>
    </row>
    <row r="4" spans="1:6">
      <c r="A4" s="50" t="s">
        <v>127</v>
      </c>
      <c r="B4" s="50"/>
      <c r="C4" s="50"/>
      <c r="D4" s="50"/>
      <c r="E4" s="50"/>
      <c r="F4" s="50"/>
    </row>
    <row r="6" spans="1:6">
      <c r="A6" s="49" t="s">
        <v>137</v>
      </c>
      <c r="B6" s="49"/>
      <c r="C6" s="49"/>
      <c r="D6" s="49"/>
      <c r="E6" s="49"/>
      <c r="F6" s="49"/>
    </row>
    <row r="7" spans="1:6">
      <c r="A7" s="49" t="s">
        <v>128</v>
      </c>
      <c r="B7" s="49"/>
      <c r="C7" s="49"/>
      <c r="D7" s="49"/>
      <c r="E7" s="49"/>
      <c r="F7" s="49"/>
    </row>
    <row r="8" spans="1:6" ht="14.25">
      <c r="A8" s="51" t="s">
        <v>18</v>
      </c>
      <c r="B8" s="51"/>
      <c r="C8" s="51"/>
      <c r="D8" s="51"/>
      <c r="E8" s="51"/>
      <c r="F8" s="51"/>
    </row>
    <row r="9" spans="1:6" ht="12.75" customHeight="1">
      <c r="A9" s="52" t="s">
        <v>5</v>
      </c>
      <c r="B9" s="52" t="s">
        <v>6</v>
      </c>
      <c r="C9" s="52" t="s">
        <v>25</v>
      </c>
      <c r="D9" s="9"/>
      <c r="E9" s="54" t="s">
        <v>113</v>
      </c>
      <c r="F9" s="54" t="s">
        <v>129</v>
      </c>
    </row>
    <row r="10" spans="1:6" ht="18.75" customHeight="1">
      <c r="A10" s="53"/>
      <c r="B10" s="53"/>
      <c r="C10" s="53"/>
      <c r="D10" s="9"/>
      <c r="E10" s="54"/>
      <c r="F10" s="54"/>
    </row>
    <row r="11" spans="1:6" ht="25.5" customHeight="1">
      <c r="A11" s="10" t="s">
        <v>7</v>
      </c>
      <c r="B11" s="11"/>
      <c r="C11" s="28">
        <f>C12+C60</f>
        <v>506275.52547999995</v>
      </c>
      <c r="D11" s="12">
        <f>D12+D60</f>
        <v>6994.4</v>
      </c>
      <c r="E11" s="28">
        <f>E12+E60</f>
        <v>408991.18356999994</v>
      </c>
      <c r="F11" s="28">
        <f>F12+F60</f>
        <v>411842.0835699999</v>
      </c>
    </row>
    <row r="12" spans="1:6" ht="15.75" customHeight="1">
      <c r="A12" s="13" t="s">
        <v>8</v>
      </c>
      <c r="B12" s="14" t="s">
        <v>9</v>
      </c>
      <c r="C12" s="15">
        <f>C13+C33</f>
        <v>204995.5</v>
      </c>
      <c r="D12" s="15">
        <f>D13+D33</f>
        <v>6424</v>
      </c>
      <c r="E12" s="15">
        <f>E13+E33</f>
        <v>208216.79999999996</v>
      </c>
      <c r="F12" s="15">
        <f>F13+F33</f>
        <v>213317.09999999995</v>
      </c>
    </row>
    <row r="13" spans="1:6" ht="15.75" hidden="1" customHeight="1">
      <c r="A13" s="13" t="s">
        <v>28</v>
      </c>
      <c r="B13" s="16"/>
      <c r="C13" s="15">
        <f>C14+C25+C30+C20</f>
        <v>185593.7</v>
      </c>
      <c r="D13" s="15">
        <f>D14+D15+D25+D30+D20</f>
        <v>0</v>
      </c>
      <c r="E13" s="15">
        <f>E14+E25+E30+E20</f>
        <v>194017.99999999997</v>
      </c>
      <c r="F13" s="15">
        <f>F14+F25+F30+F20</f>
        <v>199018.79999999996</v>
      </c>
    </row>
    <row r="14" spans="1:6" ht="15.75" hidden="1" customHeight="1">
      <c r="A14" s="13" t="s">
        <v>29</v>
      </c>
      <c r="B14" s="14" t="s">
        <v>68</v>
      </c>
      <c r="C14" s="15">
        <f>C15</f>
        <v>157280.79999999999</v>
      </c>
      <c r="D14" s="15"/>
      <c r="E14" s="15">
        <f>E15</f>
        <v>162259.19999999998</v>
      </c>
      <c r="F14" s="15">
        <f>F15</f>
        <v>167565.49999999997</v>
      </c>
    </row>
    <row r="15" spans="1:6" ht="15.75" hidden="1" customHeight="1">
      <c r="A15" s="17" t="s">
        <v>30</v>
      </c>
      <c r="B15" s="14" t="s">
        <v>69</v>
      </c>
      <c r="C15" s="15">
        <f>C16+C17+C18+C19</f>
        <v>157280.79999999999</v>
      </c>
      <c r="D15" s="15">
        <f>D16+D17+D18+D19</f>
        <v>0</v>
      </c>
      <c r="E15" s="15">
        <f>E16+E17+E18+E19</f>
        <v>162259.19999999998</v>
      </c>
      <c r="F15" s="15">
        <f>F16+F17+F18+F19</f>
        <v>167565.49999999997</v>
      </c>
    </row>
    <row r="16" spans="1:6" ht="81" hidden="1" customHeight="1">
      <c r="A16" s="18" t="s">
        <v>31</v>
      </c>
      <c r="B16" s="19" t="s">
        <v>70</v>
      </c>
      <c r="C16" s="20">
        <v>152654.6</v>
      </c>
      <c r="D16" s="20"/>
      <c r="E16" s="20">
        <v>157518.1</v>
      </c>
      <c r="F16" s="20">
        <v>162474.4</v>
      </c>
    </row>
    <row r="17" spans="1:6" ht="112.5" hidden="1" customHeight="1">
      <c r="A17" s="18" t="s">
        <v>32</v>
      </c>
      <c r="B17" s="19" t="s">
        <v>71</v>
      </c>
      <c r="C17" s="20">
        <v>1079.4000000000001</v>
      </c>
      <c r="D17" s="20"/>
      <c r="E17" s="20">
        <v>1113.8</v>
      </c>
      <c r="F17" s="20">
        <v>1148.8</v>
      </c>
    </row>
    <row r="18" spans="1:6" ht="56.25" hidden="1" customHeight="1">
      <c r="A18" s="18" t="s">
        <v>33</v>
      </c>
      <c r="B18" s="19" t="s">
        <v>72</v>
      </c>
      <c r="C18" s="20">
        <v>471.8</v>
      </c>
      <c r="D18" s="20"/>
      <c r="E18" s="20">
        <v>477.3</v>
      </c>
      <c r="F18" s="20">
        <v>492.3</v>
      </c>
    </row>
    <row r="19" spans="1:6" ht="102" hidden="1" customHeight="1">
      <c r="A19" s="21" t="s">
        <v>34</v>
      </c>
      <c r="B19" s="19" t="s">
        <v>73</v>
      </c>
      <c r="C19" s="20">
        <v>3075</v>
      </c>
      <c r="D19" s="20"/>
      <c r="E19" s="20">
        <v>3150</v>
      </c>
      <c r="F19" s="20">
        <v>3450</v>
      </c>
    </row>
    <row r="20" spans="1:6" ht="36" hidden="1" customHeight="1">
      <c r="A20" s="22" t="s">
        <v>35</v>
      </c>
      <c r="B20" s="14" t="s">
        <v>74</v>
      </c>
      <c r="C20" s="15">
        <f>C22+C23+C24</f>
        <v>2321.1999999999998</v>
      </c>
      <c r="D20" s="15">
        <f>D22+D23+D24</f>
        <v>0</v>
      </c>
      <c r="E20" s="15">
        <f>E22+E23+E24</f>
        <v>4027.3</v>
      </c>
      <c r="F20" s="15">
        <f>F22+F23+F24</f>
        <v>5624.8</v>
      </c>
    </row>
    <row r="21" spans="1:6" ht="39.75" hidden="1" customHeight="1">
      <c r="A21" s="22" t="s">
        <v>36</v>
      </c>
      <c r="B21" s="14" t="s">
        <v>75</v>
      </c>
      <c r="C21" s="15">
        <f>C22+C23+C24</f>
        <v>2321.1999999999998</v>
      </c>
      <c r="D21" s="15">
        <f>D22+D23+D24</f>
        <v>0</v>
      </c>
      <c r="E21" s="15">
        <f>E22+E23+E24</f>
        <v>4027.3</v>
      </c>
      <c r="F21" s="15">
        <f>F22+F23+F24</f>
        <v>5624.8</v>
      </c>
    </row>
    <row r="22" spans="1:6" ht="80.25" hidden="1" customHeight="1">
      <c r="A22" s="21" t="s">
        <v>37</v>
      </c>
      <c r="B22" s="19" t="s">
        <v>76</v>
      </c>
      <c r="C22" s="20">
        <v>685.4</v>
      </c>
      <c r="D22" s="20"/>
      <c r="E22" s="20">
        <v>1373.3</v>
      </c>
      <c r="F22" s="20">
        <v>1918.1</v>
      </c>
    </row>
    <row r="23" spans="1:6" ht="96" hidden="1" customHeight="1">
      <c r="A23" s="21" t="s">
        <v>38</v>
      </c>
      <c r="B23" s="19" t="s">
        <v>77</v>
      </c>
      <c r="C23" s="20">
        <v>5.9</v>
      </c>
      <c r="D23" s="20"/>
      <c r="E23" s="20">
        <v>12.1</v>
      </c>
      <c r="F23" s="20">
        <v>16.899999999999999</v>
      </c>
    </row>
    <row r="24" spans="1:6" ht="77.25" hidden="1" customHeight="1">
      <c r="A24" s="21" t="s">
        <v>39</v>
      </c>
      <c r="B24" s="19" t="s">
        <v>78</v>
      </c>
      <c r="C24" s="20">
        <v>1629.9</v>
      </c>
      <c r="D24" s="20"/>
      <c r="E24" s="20">
        <v>2641.9</v>
      </c>
      <c r="F24" s="20">
        <v>3689.8</v>
      </c>
    </row>
    <row r="25" spans="1:6" ht="15.75" hidden="1" customHeight="1">
      <c r="A25" s="2" t="s">
        <v>40</v>
      </c>
      <c r="B25" s="7" t="s">
        <v>79</v>
      </c>
      <c r="C25" s="15">
        <f>C27+C28+C29+C26</f>
        <v>23891.7</v>
      </c>
      <c r="D25" s="15">
        <f>D27+D28+D29+D26</f>
        <v>0</v>
      </c>
      <c r="E25" s="15">
        <f>E27+E28+E29+E26</f>
        <v>25766.5</v>
      </c>
      <c r="F25" s="15">
        <f>F27+F28+F29+F26</f>
        <v>23990.5</v>
      </c>
    </row>
    <row r="26" spans="1:6" ht="31.5" hidden="1" customHeight="1">
      <c r="A26" s="23" t="s">
        <v>111</v>
      </c>
      <c r="B26" s="1" t="s">
        <v>112</v>
      </c>
      <c r="C26" s="20">
        <v>14880</v>
      </c>
      <c r="D26" s="20"/>
      <c r="E26" s="20">
        <v>17753</v>
      </c>
      <c r="F26" s="20">
        <v>20976</v>
      </c>
    </row>
    <row r="27" spans="1:6" ht="34.5" hidden="1" customHeight="1">
      <c r="A27" s="23" t="s">
        <v>41</v>
      </c>
      <c r="B27" s="1" t="s">
        <v>80</v>
      </c>
      <c r="C27" s="20">
        <v>9000</v>
      </c>
      <c r="D27" s="20"/>
      <c r="E27" s="20">
        <v>8000</v>
      </c>
      <c r="F27" s="20">
        <v>3000</v>
      </c>
    </row>
    <row r="28" spans="1:6" ht="21" hidden="1" customHeight="1">
      <c r="A28" s="23" t="s">
        <v>42</v>
      </c>
      <c r="B28" s="1" t="s">
        <v>81</v>
      </c>
      <c r="C28" s="20">
        <v>4.7</v>
      </c>
      <c r="D28" s="20"/>
      <c r="E28" s="20">
        <v>5.5</v>
      </c>
      <c r="F28" s="20">
        <v>5.5</v>
      </c>
    </row>
    <row r="29" spans="1:6" ht="32.25" hidden="1" customHeight="1">
      <c r="A29" s="6" t="s">
        <v>43</v>
      </c>
      <c r="B29" s="1" t="s">
        <v>82</v>
      </c>
      <c r="C29" s="20">
        <v>7</v>
      </c>
      <c r="D29" s="20"/>
      <c r="E29" s="20">
        <v>8</v>
      </c>
      <c r="F29" s="20">
        <v>9</v>
      </c>
    </row>
    <row r="30" spans="1:6" ht="15.75" hidden="1" customHeight="1">
      <c r="A30" s="2" t="s">
        <v>44</v>
      </c>
      <c r="B30" s="7" t="s">
        <v>83</v>
      </c>
      <c r="C30" s="15">
        <f>C31+C32</f>
        <v>2100</v>
      </c>
      <c r="D30" s="15">
        <f>D31+D32</f>
        <v>0</v>
      </c>
      <c r="E30" s="15">
        <f>E31+E32</f>
        <v>1965</v>
      </c>
      <c r="F30" s="15">
        <f>F31+F32</f>
        <v>1838</v>
      </c>
    </row>
    <row r="31" spans="1:6" ht="53.25" hidden="1" customHeight="1">
      <c r="A31" s="23" t="s">
        <v>45</v>
      </c>
      <c r="B31" s="1" t="s">
        <v>84</v>
      </c>
      <c r="C31" s="20">
        <v>2090</v>
      </c>
      <c r="D31" s="20"/>
      <c r="E31" s="20">
        <v>1955</v>
      </c>
      <c r="F31" s="20">
        <v>1828</v>
      </c>
    </row>
    <row r="32" spans="1:6" ht="36" hidden="1" customHeight="1">
      <c r="A32" s="23" t="s">
        <v>110</v>
      </c>
      <c r="B32" s="1" t="s">
        <v>109</v>
      </c>
      <c r="C32" s="20">
        <v>10</v>
      </c>
      <c r="D32" s="20"/>
      <c r="E32" s="20">
        <v>10</v>
      </c>
      <c r="F32" s="20">
        <v>10</v>
      </c>
    </row>
    <row r="33" spans="1:6" ht="15.75" hidden="1" customHeight="1">
      <c r="A33" s="24" t="s">
        <v>46</v>
      </c>
      <c r="B33" s="1"/>
      <c r="C33" s="15">
        <f>C34+C39+C44+C48+C59</f>
        <v>19401.8</v>
      </c>
      <c r="D33" s="15">
        <f>D34+D39+D44+D48+D59</f>
        <v>6424</v>
      </c>
      <c r="E33" s="15">
        <f>E34+E39+E44+E48+E59</f>
        <v>14198.8</v>
      </c>
      <c r="F33" s="15">
        <f>F34+F39+F44+F48+F59</f>
        <v>14298.3</v>
      </c>
    </row>
    <row r="34" spans="1:6" ht="36" hidden="1" customHeight="1">
      <c r="A34" s="24" t="s">
        <v>47</v>
      </c>
      <c r="B34" s="7" t="s">
        <v>85</v>
      </c>
      <c r="C34" s="25">
        <f>C36+C37+C38+C35</f>
        <v>12614.9</v>
      </c>
      <c r="D34" s="25">
        <f>D36+D37+D38+D35</f>
        <v>5000</v>
      </c>
      <c r="E34" s="25">
        <f>E36+E37+E38+E35</f>
        <v>9014.9</v>
      </c>
      <c r="F34" s="25">
        <f>F36+F37+F38+F35</f>
        <v>9014.9</v>
      </c>
    </row>
    <row r="35" spans="1:6" ht="48.75" hidden="1" customHeight="1">
      <c r="A35" s="26" t="s">
        <v>133</v>
      </c>
      <c r="B35" s="1" t="s">
        <v>134</v>
      </c>
      <c r="C35" s="25">
        <v>14.9</v>
      </c>
      <c r="D35" s="15"/>
      <c r="E35" s="15">
        <v>14.9</v>
      </c>
      <c r="F35" s="15">
        <v>14.9</v>
      </c>
    </row>
    <row r="36" spans="1:6" ht="93.75" hidden="1" customHeight="1">
      <c r="A36" s="8" t="s">
        <v>123</v>
      </c>
      <c r="B36" s="1" t="s">
        <v>124</v>
      </c>
      <c r="C36" s="4">
        <v>6600</v>
      </c>
      <c r="D36" s="4"/>
      <c r="E36" s="4">
        <v>3000</v>
      </c>
      <c r="F36" s="4">
        <v>3000</v>
      </c>
    </row>
    <row r="37" spans="1:6" ht="81.75" hidden="1" customHeight="1">
      <c r="A37" s="23" t="s">
        <v>48</v>
      </c>
      <c r="B37" s="1" t="s">
        <v>86</v>
      </c>
      <c r="C37" s="4">
        <v>5000</v>
      </c>
      <c r="D37" s="4">
        <v>5000</v>
      </c>
      <c r="E37" s="4">
        <v>5000</v>
      </c>
      <c r="F37" s="4">
        <v>5000</v>
      </c>
    </row>
    <row r="38" spans="1:6" ht="33" hidden="1" customHeight="1">
      <c r="A38" s="6" t="s">
        <v>49</v>
      </c>
      <c r="B38" s="1" t="s">
        <v>87</v>
      </c>
      <c r="C38" s="4">
        <v>1000</v>
      </c>
      <c r="D38" s="20"/>
      <c r="E38" s="20">
        <v>1000</v>
      </c>
      <c r="F38" s="20">
        <v>1000</v>
      </c>
    </row>
    <row r="39" spans="1:6" ht="15.75" hidden="1" customHeight="1">
      <c r="A39" s="24" t="s">
        <v>50</v>
      </c>
      <c r="B39" s="7" t="s">
        <v>88</v>
      </c>
      <c r="C39" s="15">
        <f>C40</f>
        <v>23</v>
      </c>
      <c r="D39" s="15">
        <f>D40</f>
        <v>0</v>
      </c>
      <c r="E39" s="15">
        <f>E40</f>
        <v>24</v>
      </c>
      <c r="F39" s="15">
        <f>F40</f>
        <v>25</v>
      </c>
    </row>
    <row r="40" spans="1:6" ht="15.75" hidden="1" customHeight="1">
      <c r="A40" s="2" t="s">
        <v>51</v>
      </c>
      <c r="B40" s="7" t="s">
        <v>89</v>
      </c>
      <c r="C40" s="15">
        <f>C41+C42+C43</f>
        <v>23</v>
      </c>
      <c r="D40" s="15">
        <f>D41+D42+D43</f>
        <v>0</v>
      </c>
      <c r="E40" s="15">
        <f>E41+E42+E43</f>
        <v>24</v>
      </c>
      <c r="F40" s="15">
        <f>F41+F42+F43</f>
        <v>25</v>
      </c>
    </row>
    <row r="41" spans="1:6" ht="32.25" hidden="1" customHeight="1">
      <c r="A41" s="23" t="s">
        <v>52</v>
      </c>
      <c r="B41" s="1" t="s">
        <v>90</v>
      </c>
      <c r="C41" s="20">
        <v>9.5</v>
      </c>
      <c r="D41" s="20"/>
      <c r="E41" s="20">
        <v>9.9</v>
      </c>
      <c r="F41" s="20">
        <v>10.4</v>
      </c>
    </row>
    <row r="42" spans="1:6" ht="21" hidden="1" customHeight="1">
      <c r="A42" s="23" t="s">
        <v>53</v>
      </c>
      <c r="B42" s="1" t="s">
        <v>91</v>
      </c>
      <c r="C42" s="20">
        <v>11.2</v>
      </c>
      <c r="D42" s="20"/>
      <c r="E42" s="20">
        <v>11.7</v>
      </c>
      <c r="F42" s="20">
        <v>12</v>
      </c>
    </row>
    <row r="43" spans="1:6" ht="21.75" hidden="1" customHeight="1">
      <c r="A43" s="23" t="s">
        <v>54</v>
      </c>
      <c r="B43" s="1" t="s">
        <v>92</v>
      </c>
      <c r="C43" s="20">
        <v>2.2999999999999998</v>
      </c>
      <c r="D43" s="20"/>
      <c r="E43" s="20">
        <v>2.4</v>
      </c>
      <c r="F43" s="20">
        <v>2.6</v>
      </c>
    </row>
    <row r="44" spans="1:6" ht="15.75" hidden="1" customHeight="1">
      <c r="A44" s="24" t="s">
        <v>55</v>
      </c>
      <c r="B44" s="7" t="s">
        <v>93</v>
      </c>
      <c r="C44" s="25">
        <f>C45+C46+C47</f>
        <v>3200</v>
      </c>
      <c r="D44" s="15">
        <f>D45+D46+D47</f>
        <v>400</v>
      </c>
      <c r="E44" s="15">
        <f>E45+E46+E47</f>
        <v>1500</v>
      </c>
      <c r="F44" s="15">
        <f>F45+F46+F47</f>
        <v>1500</v>
      </c>
    </row>
    <row r="45" spans="1:6" ht="99.75" hidden="1" customHeight="1">
      <c r="A45" s="23" t="s">
        <v>56</v>
      </c>
      <c r="B45" s="1" t="s">
        <v>94</v>
      </c>
      <c r="C45" s="4">
        <v>2000</v>
      </c>
      <c r="D45" s="4"/>
      <c r="E45" s="4">
        <v>300</v>
      </c>
      <c r="F45" s="4">
        <v>300</v>
      </c>
    </row>
    <row r="46" spans="1:6" ht="63" hidden="1" customHeight="1">
      <c r="A46" s="8" t="s">
        <v>125</v>
      </c>
      <c r="B46" s="1" t="s">
        <v>126</v>
      </c>
      <c r="C46" s="5">
        <v>400</v>
      </c>
      <c r="D46" s="5">
        <v>400</v>
      </c>
      <c r="E46" s="5">
        <v>400</v>
      </c>
      <c r="F46" s="5">
        <v>400</v>
      </c>
    </row>
    <row r="47" spans="1:6" ht="50.25" hidden="1" customHeight="1">
      <c r="A47" s="23" t="s">
        <v>57</v>
      </c>
      <c r="B47" s="1" t="s">
        <v>95</v>
      </c>
      <c r="C47" s="4">
        <v>800</v>
      </c>
      <c r="D47" s="20"/>
      <c r="E47" s="20">
        <v>800</v>
      </c>
      <c r="F47" s="20">
        <v>800</v>
      </c>
    </row>
    <row r="48" spans="1:6" ht="15.75" hidden="1" customHeight="1">
      <c r="A48" s="24" t="s">
        <v>58</v>
      </c>
      <c r="B48" s="7" t="s">
        <v>96</v>
      </c>
      <c r="C48" s="15">
        <f>SUM(C49:C58)</f>
        <v>2543.9</v>
      </c>
      <c r="D48" s="15">
        <f>SUM(D49:D58)</f>
        <v>4</v>
      </c>
      <c r="E48" s="15">
        <f>SUM(E49:E58)</f>
        <v>2639.9</v>
      </c>
      <c r="F48" s="15">
        <f>SUM(F49:F58)</f>
        <v>2738.3999999999996</v>
      </c>
    </row>
    <row r="49" spans="1:6" ht="46.5" hidden="1" customHeight="1">
      <c r="A49" s="23" t="s">
        <v>59</v>
      </c>
      <c r="B49" s="1" t="s">
        <v>97</v>
      </c>
      <c r="C49" s="20">
        <v>37</v>
      </c>
      <c r="D49" s="20"/>
      <c r="E49" s="20">
        <v>39</v>
      </c>
      <c r="F49" s="20">
        <v>41</v>
      </c>
    </row>
    <row r="50" spans="1:6" ht="67.5" hidden="1" customHeight="1">
      <c r="A50" s="23" t="s">
        <v>60</v>
      </c>
      <c r="B50" s="1" t="s">
        <v>98</v>
      </c>
      <c r="C50" s="20">
        <v>2</v>
      </c>
      <c r="D50" s="20">
        <v>2</v>
      </c>
      <c r="E50" s="20">
        <v>2</v>
      </c>
      <c r="F50" s="20">
        <v>2</v>
      </c>
    </row>
    <row r="51" spans="1:6" ht="63.75" hidden="1" customHeight="1">
      <c r="A51" s="23" t="s">
        <v>61</v>
      </c>
      <c r="B51" s="1" t="s">
        <v>99</v>
      </c>
      <c r="C51" s="20">
        <v>2</v>
      </c>
      <c r="D51" s="20">
        <v>2</v>
      </c>
      <c r="E51" s="20">
        <v>2</v>
      </c>
      <c r="F51" s="20">
        <v>2</v>
      </c>
    </row>
    <row r="52" spans="1:6" ht="67.5" hidden="1" customHeight="1">
      <c r="A52" s="6" t="s">
        <v>62</v>
      </c>
      <c r="B52" s="1" t="s">
        <v>100</v>
      </c>
      <c r="C52" s="20">
        <v>243.4</v>
      </c>
      <c r="D52" s="20"/>
      <c r="E52" s="20">
        <v>253.1</v>
      </c>
      <c r="F52" s="20">
        <v>263.2</v>
      </c>
    </row>
    <row r="53" spans="1:6" ht="51" hidden="1" customHeight="1">
      <c r="A53" s="6" t="s">
        <v>63</v>
      </c>
      <c r="B53" s="1" t="s">
        <v>101</v>
      </c>
      <c r="C53" s="20">
        <v>853.8</v>
      </c>
      <c r="D53" s="20"/>
      <c r="E53" s="20">
        <v>887.9</v>
      </c>
      <c r="F53" s="20">
        <v>923.4</v>
      </c>
    </row>
    <row r="54" spans="1:6" ht="43.5" hidden="1" customHeight="1">
      <c r="A54" s="23" t="s">
        <v>64</v>
      </c>
      <c r="B54" s="1" t="s">
        <v>102</v>
      </c>
      <c r="C54" s="20">
        <v>161.9</v>
      </c>
      <c r="D54" s="20"/>
      <c r="E54" s="20">
        <v>167</v>
      </c>
      <c r="F54" s="20">
        <v>170.8</v>
      </c>
    </row>
    <row r="55" spans="1:6" ht="65.25" hidden="1" customHeight="1">
      <c r="A55" s="23" t="s">
        <v>65</v>
      </c>
      <c r="B55" s="1" t="s">
        <v>103</v>
      </c>
      <c r="C55" s="20">
        <v>4.5</v>
      </c>
      <c r="D55" s="20"/>
      <c r="E55" s="20">
        <v>4.7</v>
      </c>
      <c r="F55" s="20">
        <v>4.9000000000000004</v>
      </c>
    </row>
    <row r="56" spans="1:6" ht="46.5" hidden="1" customHeight="1">
      <c r="A56" s="6" t="s">
        <v>106</v>
      </c>
      <c r="B56" s="1" t="s">
        <v>107</v>
      </c>
      <c r="C56" s="20">
        <v>349.4</v>
      </c>
      <c r="D56" s="20"/>
      <c r="E56" s="20">
        <v>363.4</v>
      </c>
      <c r="F56" s="20">
        <v>377.9</v>
      </c>
    </row>
    <row r="57" spans="1:6" ht="40.5" hidden="1" customHeight="1">
      <c r="A57" s="6" t="s">
        <v>66</v>
      </c>
      <c r="B57" s="1" t="s">
        <v>104</v>
      </c>
      <c r="C57" s="20">
        <v>215.2</v>
      </c>
      <c r="D57" s="20"/>
      <c r="E57" s="20">
        <v>223.4</v>
      </c>
      <c r="F57" s="20">
        <v>231.9</v>
      </c>
    </row>
    <row r="58" spans="1:6" ht="52.5" hidden="1" customHeight="1">
      <c r="A58" s="23" t="s">
        <v>67</v>
      </c>
      <c r="B58" s="1" t="s">
        <v>105</v>
      </c>
      <c r="C58" s="20">
        <v>674.7</v>
      </c>
      <c r="D58" s="20"/>
      <c r="E58" s="20">
        <v>697.4</v>
      </c>
      <c r="F58" s="20">
        <v>721.3</v>
      </c>
    </row>
    <row r="59" spans="1:6" ht="38.25" hidden="1" customHeight="1">
      <c r="A59" s="24" t="s">
        <v>131</v>
      </c>
      <c r="B59" s="7" t="s">
        <v>132</v>
      </c>
      <c r="C59" s="15">
        <v>1020</v>
      </c>
      <c r="D59" s="15">
        <v>1020</v>
      </c>
      <c r="E59" s="15">
        <v>1020</v>
      </c>
      <c r="F59" s="15">
        <v>1020</v>
      </c>
    </row>
    <row r="60" spans="1:6" ht="19.5" customHeight="1">
      <c r="A60" s="24" t="s">
        <v>10</v>
      </c>
      <c r="B60" s="7" t="s">
        <v>11</v>
      </c>
      <c r="C60" s="25">
        <f>C61</f>
        <v>301280.02547999995</v>
      </c>
      <c r="D60" s="25">
        <f>D61</f>
        <v>570.4</v>
      </c>
      <c r="E60" s="25">
        <f>E61</f>
        <v>200774.38356999998</v>
      </c>
      <c r="F60" s="25">
        <f>F61</f>
        <v>198524.98356999995</v>
      </c>
    </row>
    <row r="61" spans="1:6" ht="40.5" customHeight="1">
      <c r="A61" s="24" t="s">
        <v>12</v>
      </c>
      <c r="B61" s="7" t="s">
        <v>13</v>
      </c>
      <c r="C61" s="25">
        <f>C62+C64+C76+C94</f>
        <v>301280.02547999995</v>
      </c>
      <c r="D61" s="25">
        <f>D62+D64+D76+D94</f>
        <v>570.4</v>
      </c>
      <c r="E61" s="25">
        <f>E62+E64+E76+E94</f>
        <v>200774.38356999998</v>
      </c>
      <c r="F61" s="25">
        <f>F62+F64+F76+F94</f>
        <v>198524.98356999995</v>
      </c>
    </row>
    <row r="62" spans="1:6" ht="40.5" customHeight="1">
      <c r="A62" s="2" t="s">
        <v>0</v>
      </c>
      <c r="B62" s="7" t="s">
        <v>138</v>
      </c>
      <c r="C62" s="25">
        <f>C63</f>
        <v>11632.4</v>
      </c>
      <c r="D62" s="25">
        <f>D63</f>
        <v>0</v>
      </c>
      <c r="E62" s="25">
        <f>E63</f>
        <v>5601.6</v>
      </c>
      <c r="F62" s="25">
        <f>F63</f>
        <v>3841.6</v>
      </c>
    </row>
    <row r="63" spans="1:6" ht="38.25" customHeight="1">
      <c r="A63" s="23" t="s">
        <v>1</v>
      </c>
      <c r="B63" s="1" t="s">
        <v>139</v>
      </c>
      <c r="C63" s="5">
        <v>11632.4</v>
      </c>
      <c r="D63" s="9"/>
      <c r="E63" s="3">
        <v>5601.6</v>
      </c>
      <c r="F63" s="3">
        <v>3841.6</v>
      </c>
    </row>
    <row r="64" spans="1:6" ht="31.5">
      <c r="A64" s="2" t="s">
        <v>2</v>
      </c>
      <c r="B64" s="7" t="s">
        <v>140</v>
      </c>
      <c r="C64" s="27">
        <f>SUM(C65:C75)</f>
        <v>84351.83</v>
      </c>
      <c r="D64" s="25">
        <f>SUM(D72:D75)</f>
        <v>0</v>
      </c>
      <c r="E64" s="25">
        <f>SUM(E65:E75)</f>
        <v>3750.3999999999996</v>
      </c>
      <c r="F64" s="25">
        <f>SUM(F65:F75)</f>
        <v>3750.3999999999996</v>
      </c>
    </row>
    <row r="65" spans="1:6" ht="47.25">
      <c r="A65" s="6" t="s">
        <v>168</v>
      </c>
      <c r="B65" s="1" t="s">
        <v>167</v>
      </c>
      <c r="C65" s="29">
        <v>2097.9299999999998</v>
      </c>
      <c r="D65" s="25"/>
      <c r="E65" s="4">
        <v>0</v>
      </c>
      <c r="F65" s="4">
        <v>0</v>
      </c>
    </row>
    <row r="66" spans="1:6" ht="63">
      <c r="A66" s="30" t="s">
        <v>182</v>
      </c>
      <c r="B66" s="31" t="s">
        <v>173</v>
      </c>
      <c r="C66" s="32">
        <v>9278.2999999999993</v>
      </c>
      <c r="D66" s="33"/>
      <c r="E66" s="34">
        <v>0</v>
      </c>
      <c r="F66" s="34">
        <v>0</v>
      </c>
    </row>
    <row r="67" spans="1:6" ht="94.5">
      <c r="A67" s="30" t="s">
        <v>179</v>
      </c>
      <c r="B67" s="31" t="s">
        <v>184</v>
      </c>
      <c r="C67" s="32">
        <v>1055.3</v>
      </c>
      <c r="D67" s="33"/>
      <c r="E67" s="34">
        <v>0</v>
      </c>
      <c r="F67" s="34">
        <v>0</v>
      </c>
    </row>
    <row r="68" spans="1:6" ht="31.5">
      <c r="A68" s="30" t="s">
        <v>166</v>
      </c>
      <c r="B68" s="31" t="s">
        <v>165</v>
      </c>
      <c r="C68" s="34">
        <v>1048.9000000000001</v>
      </c>
      <c r="D68" s="34"/>
      <c r="E68" s="34">
        <v>0</v>
      </c>
      <c r="F68" s="34">
        <v>0</v>
      </c>
    </row>
    <row r="69" spans="1:6" ht="63">
      <c r="A69" s="30" t="s">
        <v>174</v>
      </c>
      <c r="B69" s="31" t="s">
        <v>176</v>
      </c>
      <c r="C69" s="34">
        <v>200</v>
      </c>
      <c r="D69" s="34"/>
      <c r="E69" s="34">
        <v>0</v>
      </c>
      <c r="F69" s="34">
        <v>0</v>
      </c>
    </row>
    <row r="70" spans="1:6" ht="63">
      <c r="A70" s="30" t="s">
        <v>183</v>
      </c>
      <c r="B70" s="31" t="s">
        <v>176</v>
      </c>
      <c r="C70" s="34">
        <v>14.5</v>
      </c>
      <c r="D70" s="34"/>
      <c r="E70" s="34">
        <v>0</v>
      </c>
      <c r="F70" s="34">
        <v>0</v>
      </c>
    </row>
    <row r="71" spans="1:6" ht="51.75" customHeight="1">
      <c r="A71" s="30" t="s">
        <v>175</v>
      </c>
      <c r="B71" s="31" t="s">
        <v>176</v>
      </c>
      <c r="C71" s="34">
        <v>7.7</v>
      </c>
      <c r="D71" s="34"/>
      <c r="E71" s="34">
        <v>0</v>
      </c>
      <c r="F71" s="34">
        <v>0</v>
      </c>
    </row>
    <row r="72" spans="1:6" ht="33" customHeight="1">
      <c r="A72" s="30" t="s">
        <v>26</v>
      </c>
      <c r="B72" s="31" t="s">
        <v>141</v>
      </c>
      <c r="C72" s="35">
        <f>2167+2168</f>
        <v>4335</v>
      </c>
      <c r="D72" s="36"/>
      <c r="E72" s="37">
        <v>2167</v>
      </c>
      <c r="F72" s="37">
        <v>2167</v>
      </c>
    </row>
    <row r="73" spans="1:6" ht="63">
      <c r="A73" s="38" t="s">
        <v>119</v>
      </c>
      <c r="B73" s="31" t="s">
        <v>142</v>
      </c>
      <c r="C73" s="34">
        <v>33.1</v>
      </c>
      <c r="D73" s="34"/>
      <c r="E73" s="34">
        <v>33.1</v>
      </c>
      <c r="F73" s="34">
        <v>33.1</v>
      </c>
    </row>
    <row r="74" spans="1:6" ht="94.5">
      <c r="A74" s="38" t="s">
        <v>122</v>
      </c>
      <c r="B74" s="31" t="s">
        <v>143</v>
      </c>
      <c r="C74" s="34">
        <v>1550.3</v>
      </c>
      <c r="D74" s="34"/>
      <c r="E74" s="34">
        <v>1550.3</v>
      </c>
      <c r="F74" s="34">
        <v>1550.3</v>
      </c>
    </row>
    <row r="75" spans="1:6" ht="63">
      <c r="A75" s="30" t="s">
        <v>27</v>
      </c>
      <c r="B75" s="31" t="s">
        <v>144</v>
      </c>
      <c r="C75" s="34">
        <v>64730.8</v>
      </c>
      <c r="D75" s="34"/>
      <c r="E75" s="34">
        <v>0</v>
      </c>
      <c r="F75" s="34">
        <v>0</v>
      </c>
    </row>
    <row r="76" spans="1:6" ht="36.75" customHeight="1">
      <c r="A76" s="39" t="s">
        <v>3</v>
      </c>
      <c r="B76" s="40" t="s">
        <v>145</v>
      </c>
      <c r="C76" s="41">
        <f>SUM(C77:C93)</f>
        <v>201965.19547999997</v>
      </c>
      <c r="D76" s="41">
        <f>SUM(D77:D93)</f>
        <v>0</v>
      </c>
      <c r="E76" s="41">
        <f>SUM(E77:E93)</f>
        <v>190851.98356999998</v>
      </c>
      <c r="F76" s="41">
        <f>SUM(F77:F93)</f>
        <v>190362.58356999996</v>
      </c>
    </row>
    <row r="77" spans="1:6" ht="48" customHeight="1">
      <c r="A77" s="30" t="s">
        <v>116</v>
      </c>
      <c r="B77" s="31" t="s">
        <v>146</v>
      </c>
      <c r="C77" s="35">
        <v>1574</v>
      </c>
      <c r="D77" s="36"/>
      <c r="E77" s="42">
        <v>1574</v>
      </c>
      <c r="F77" s="42">
        <v>1574</v>
      </c>
    </row>
    <row r="78" spans="1:6" ht="111.75" customHeight="1">
      <c r="A78" s="30" t="s">
        <v>19</v>
      </c>
      <c r="B78" s="31" t="s">
        <v>147</v>
      </c>
      <c r="C78" s="35">
        <v>135803.79999999999</v>
      </c>
      <c r="D78" s="36"/>
      <c r="E78" s="43">
        <v>132599.1</v>
      </c>
      <c r="F78" s="43">
        <v>132599.1</v>
      </c>
    </row>
    <row r="79" spans="1:6" ht="63" customHeight="1">
      <c r="A79" s="30" t="s">
        <v>117</v>
      </c>
      <c r="B79" s="31" t="s">
        <v>148</v>
      </c>
      <c r="C79" s="35">
        <v>9073.2999999999993</v>
      </c>
      <c r="D79" s="36"/>
      <c r="E79" s="43">
        <v>9073.2999999999993</v>
      </c>
      <c r="F79" s="43">
        <v>9073.2999999999993</v>
      </c>
    </row>
    <row r="80" spans="1:6" ht="63" customHeight="1">
      <c r="A80" s="30" t="s">
        <v>14</v>
      </c>
      <c r="B80" s="31" t="s">
        <v>149</v>
      </c>
      <c r="C80" s="34">
        <v>22374.6</v>
      </c>
      <c r="D80" s="36"/>
      <c r="E80" s="43">
        <v>18466.900000000001</v>
      </c>
      <c r="F80" s="42">
        <v>17918.8</v>
      </c>
    </row>
    <row r="81" spans="1:6" ht="48" customHeight="1">
      <c r="A81" s="30" t="s">
        <v>115</v>
      </c>
      <c r="B81" s="31" t="s">
        <v>150</v>
      </c>
      <c r="C81" s="34">
        <f>3169.8-79.3</f>
        <v>3090.5</v>
      </c>
      <c r="D81" s="36"/>
      <c r="E81" s="43">
        <f>3169.8-79.3</f>
        <v>3090.5</v>
      </c>
      <c r="F81" s="43">
        <f>3169.8-79.3</f>
        <v>3090.5</v>
      </c>
    </row>
    <row r="82" spans="1:6" ht="79.5" customHeight="1">
      <c r="A82" s="30" t="s">
        <v>21</v>
      </c>
      <c r="B82" s="31" t="s">
        <v>151</v>
      </c>
      <c r="C82" s="34">
        <v>1034.3</v>
      </c>
      <c r="D82" s="36"/>
      <c r="E82" s="43">
        <v>1034.3</v>
      </c>
      <c r="F82" s="43">
        <v>1034.3</v>
      </c>
    </row>
    <row r="83" spans="1:6" ht="92.25" customHeight="1">
      <c r="A83" s="30" t="s">
        <v>130</v>
      </c>
      <c r="B83" s="31" t="s">
        <v>152</v>
      </c>
      <c r="C83" s="34">
        <v>284</v>
      </c>
      <c r="D83" s="36"/>
      <c r="E83" s="42">
        <v>284</v>
      </c>
      <c r="F83" s="42">
        <v>284</v>
      </c>
    </row>
    <row r="84" spans="1:6" ht="81" customHeight="1">
      <c r="A84" s="30" t="s">
        <v>22</v>
      </c>
      <c r="B84" s="44" t="s">
        <v>153</v>
      </c>
      <c r="C84" s="35">
        <v>36.1</v>
      </c>
      <c r="D84" s="36"/>
      <c r="E84" s="43">
        <v>36.1</v>
      </c>
      <c r="F84" s="43">
        <v>36.1</v>
      </c>
    </row>
    <row r="85" spans="1:6" ht="97.5" customHeight="1">
      <c r="A85" s="30" t="s">
        <v>20</v>
      </c>
      <c r="B85" s="31" t="s">
        <v>154</v>
      </c>
      <c r="C85" s="35">
        <v>5.5</v>
      </c>
      <c r="D85" s="36"/>
      <c r="E85" s="43">
        <v>5.5</v>
      </c>
      <c r="F85" s="43">
        <v>5.5</v>
      </c>
    </row>
    <row r="86" spans="1:6" ht="160.5" customHeight="1">
      <c r="A86" s="30" t="s">
        <v>24</v>
      </c>
      <c r="B86" s="31" t="s">
        <v>155</v>
      </c>
      <c r="C86" s="34">
        <v>21.4</v>
      </c>
      <c r="D86" s="36"/>
      <c r="E86" s="43">
        <v>21.4</v>
      </c>
      <c r="F86" s="43">
        <v>21.4</v>
      </c>
    </row>
    <row r="87" spans="1:6" ht="187.5" customHeight="1">
      <c r="A87" s="30" t="s">
        <v>23</v>
      </c>
      <c r="B87" s="31" t="s">
        <v>156</v>
      </c>
      <c r="C87" s="34">
        <v>219</v>
      </c>
      <c r="D87" s="36"/>
      <c r="E87" s="42">
        <v>219</v>
      </c>
      <c r="F87" s="42">
        <v>219</v>
      </c>
    </row>
    <row r="88" spans="1:6" ht="49.5" customHeight="1">
      <c r="A88" s="45" t="s">
        <v>4</v>
      </c>
      <c r="B88" s="31" t="s">
        <v>157</v>
      </c>
      <c r="C88" s="34">
        <f>15819.5-500</f>
        <v>15319.5</v>
      </c>
      <c r="D88" s="36"/>
      <c r="E88" s="43">
        <v>11700.9</v>
      </c>
      <c r="F88" s="43">
        <v>11700.9</v>
      </c>
    </row>
    <row r="89" spans="1:6" ht="74.25" customHeight="1">
      <c r="A89" s="45" t="s">
        <v>120</v>
      </c>
      <c r="B89" s="31" t="s">
        <v>158</v>
      </c>
      <c r="C89" s="34">
        <v>2300.4</v>
      </c>
      <c r="D89" s="34"/>
      <c r="E89" s="34">
        <v>2300.4</v>
      </c>
      <c r="F89" s="43">
        <v>2300.4</v>
      </c>
    </row>
    <row r="90" spans="1:6" ht="64.5" customHeight="1">
      <c r="A90" s="30" t="s">
        <v>108</v>
      </c>
      <c r="B90" s="31" t="s">
        <v>159</v>
      </c>
      <c r="C90" s="34">
        <v>8568.59548</v>
      </c>
      <c r="D90" s="46"/>
      <c r="E90" s="47">
        <v>8613.9835700000003</v>
      </c>
      <c r="F90" s="47">
        <v>8613.9835700000003</v>
      </c>
    </row>
    <row r="91" spans="1:6" ht="62.25" customHeight="1">
      <c r="A91" s="45" t="s">
        <v>114</v>
      </c>
      <c r="B91" s="31" t="s">
        <v>160</v>
      </c>
      <c r="C91" s="34">
        <v>556.6</v>
      </c>
      <c r="D91" s="36"/>
      <c r="E91" s="43">
        <v>571.1</v>
      </c>
      <c r="F91" s="43">
        <v>591.29999999999995</v>
      </c>
    </row>
    <row r="92" spans="1:6" ht="78.75" customHeight="1">
      <c r="A92" s="30" t="s">
        <v>118</v>
      </c>
      <c r="B92" s="31" t="s">
        <v>161</v>
      </c>
      <c r="C92" s="34">
        <v>21.5</v>
      </c>
      <c r="D92" s="36"/>
      <c r="E92" s="42">
        <v>22</v>
      </c>
      <c r="F92" s="42">
        <v>22</v>
      </c>
    </row>
    <row r="93" spans="1:6" ht="48.75" customHeight="1">
      <c r="A93" s="30" t="s">
        <v>121</v>
      </c>
      <c r="B93" s="31" t="s">
        <v>162</v>
      </c>
      <c r="C93" s="34">
        <f>1839.4-22.3-135</f>
        <v>1682.1000000000001</v>
      </c>
      <c r="D93" s="36"/>
      <c r="E93" s="42">
        <f>1261-21.5</f>
        <v>1239.5</v>
      </c>
      <c r="F93" s="42">
        <v>1278</v>
      </c>
    </row>
    <row r="94" spans="1:6" ht="19.5" customHeight="1">
      <c r="A94" s="39" t="s">
        <v>135</v>
      </c>
      <c r="B94" s="40" t="s">
        <v>164</v>
      </c>
      <c r="C94" s="41">
        <f>C95+C96+C97+C98+C99</f>
        <v>3330.6</v>
      </c>
      <c r="D94" s="41">
        <f>D99</f>
        <v>570.4</v>
      </c>
      <c r="E94" s="41">
        <f>E95+E98+E99</f>
        <v>570.4</v>
      </c>
      <c r="F94" s="41">
        <f>F95+F98+F99</f>
        <v>570.4</v>
      </c>
    </row>
    <row r="95" spans="1:6" ht="80.25" customHeight="1">
      <c r="A95" s="38" t="s">
        <v>136</v>
      </c>
      <c r="B95" s="48" t="s">
        <v>163</v>
      </c>
      <c r="C95" s="35">
        <v>570.4</v>
      </c>
      <c r="D95" s="35">
        <v>570.4</v>
      </c>
      <c r="E95" s="35">
        <v>570.4</v>
      </c>
      <c r="F95" s="35">
        <v>570.4</v>
      </c>
    </row>
    <row r="96" spans="1:6" ht="47.25" customHeight="1">
      <c r="A96" s="38" t="s">
        <v>180</v>
      </c>
      <c r="B96" s="48" t="s">
        <v>181</v>
      </c>
      <c r="C96" s="35">
        <v>300</v>
      </c>
      <c r="D96" s="35"/>
      <c r="E96" s="35">
        <v>0</v>
      </c>
      <c r="F96" s="35">
        <v>0</v>
      </c>
    </row>
    <row r="97" spans="1:6" ht="63.75" customHeight="1">
      <c r="A97" s="38" t="s">
        <v>178</v>
      </c>
      <c r="B97" s="48" t="s">
        <v>177</v>
      </c>
      <c r="C97" s="35">
        <v>36</v>
      </c>
      <c r="D97" s="35"/>
      <c r="E97" s="35">
        <v>0</v>
      </c>
      <c r="F97" s="35">
        <v>0</v>
      </c>
    </row>
    <row r="98" spans="1:6" ht="81" customHeight="1">
      <c r="A98" s="38" t="s">
        <v>172</v>
      </c>
      <c r="B98" s="48" t="s">
        <v>171</v>
      </c>
      <c r="C98" s="35">
        <v>55</v>
      </c>
      <c r="D98" s="35"/>
      <c r="E98" s="35">
        <v>0</v>
      </c>
      <c r="F98" s="35">
        <v>0</v>
      </c>
    </row>
    <row r="99" spans="1:6" ht="99" customHeight="1">
      <c r="A99" s="38" t="s">
        <v>170</v>
      </c>
      <c r="B99" s="48" t="s">
        <v>169</v>
      </c>
      <c r="C99" s="35">
        <v>2369.1999999999998</v>
      </c>
      <c r="D99" s="35">
        <v>570.4</v>
      </c>
      <c r="E99" s="35">
        <v>0</v>
      </c>
      <c r="F99" s="35">
        <v>0</v>
      </c>
    </row>
  </sheetData>
  <mergeCells count="12">
    <mergeCell ref="A8:F8"/>
    <mergeCell ref="A9:A10"/>
    <mergeCell ref="B9:B10"/>
    <mergeCell ref="C9:C10"/>
    <mergeCell ref="E9:E10"/>
    <mergeCell ref="F9:F10"/>
    <mergeCell ref="A6:F6"/>
    <mergeCell ref="A7:F7"/>
    <mergeCell ref="A1:F1"/>
    <mergeCell ref="A2:F2"/>
    <mergeCell ref="A3:F3"/>
    <mergeCell ref="A4:F4"/>
  </mergeCells>
  <phoneticPr fontId="0" type="noConversion"/>
  <pageMargins left="0.78740157480314965" right="0.39370078740157483" top="0.98425196850393704" bottom="0.98425196850393704" header="0.51181102362204722" footer="0.51181102362204722"/>
  <pageSetup paperSize="9" scale="67" fitToHeight="3" orientation="portrait" r:id="rId1"/>
  <headerFooter alignWithMargins="0"/>
  <rowBreaks count="1" manualBreakCount="1">
    <brk id="99" max="5" man="1"/>
  </rowBreaks>
  <ignoredErrors>
    <ignoredError sqref="B60:B61 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Com-fin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budj_3</dc:creator>
  <cp:lastModifiedBy>EBronina</cp:lastModifiedBy>
  <cp:lastPrinted>2019-05-30T16:18:41Z</cp:lastPrinted>
  <dcterms:created xsi:type="dcterms:W3CDTF">2012-11-02T12:54:42Z</dcterms:created>
  <dcterms:modified xsi:type="dcterms:W3CDTF">2019-05-31T14:21:08Z</dcterms:modified>
</cp:coreProperties>
</file>